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8_общая структура\Бизнес-планирование\Факт\Сайт\2018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0" i="1"/>
  <c r="V9" i="1"/>
  <c r="V8" i="1"/>
  <c r="V7" i="1"/>
  <c r="V6" i="1"/>
  <c r="U12" i="1"/>
  <c r="U10" i="1"/>
  <c r="U9" i="1"/>
  <c r="U8" i="1"/>
  <c r="U11" i="1" s="1"/>
  <c r="U13" i="1" s="1"/>
  <c r="U7" i="1"/>
  <c r="U6" i="1"/>
  <c r="V11" i="1" l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<sst xmlns="http://schemas.openxmlformats.org/spreadsheetml/2006/main" count="31" uniqueCount="31">
  <si>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</si>
  <si>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</si>
  <si>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</si>
  <si>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</si>
  <si>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</si>
  <si>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</si>
  <si>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</si>
  <si>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</si>
  <si>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</si>
  <si>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</si>
  <si>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</si>
  <si>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</si>
  <si>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</si>
  <si>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</si>
  <si>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</si>
  <si>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</si>
  <si>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</si>
  <si>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</si>
  <si>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</si>
  <si>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</si>
  <si>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</si>
  <si>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</si>
  <si>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</si>
  <si>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</si>
  <si>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</si>
  <si>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</si>
  <si>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</si>
  <si>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</si>
  <si>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</si>
  <si>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прогноз</t>
  </si>
  <si>
    <t>Прогноз финансовых результатов на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</si>
</sst>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55;&#1083;&#1072;&#1085;/&#1055;&#1077;&#1088;&#1074;&#1086;&#1085;&#1072;&#1095;&#1072;&#1083;&#1100;&#1085;&#1099;&#1081;%20&#1087;&#1083;&#1072;&#1085;/&#1040;&#1056;&#1052;%20&#1041;&#1080;&#1079;&#1085;&#1077;&#1089;-&#1087;&#1083;&#1072;&#1085;&#1072;%20&#1052;&#1056;&#1057;&#1050;%20&#1070;&#1075;&#1072;%20&#1085;&#1072;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>
        <row r="13">
          <cell r="T13">
            <v>300996.90599999996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I12">
            <v>9800445.0892046485</v>
          </cell>
        </row>
        <row r="18">
          <cell r="I18">
            <v>-8590530.004999999</v>
          </cell>
        </row>
        <row r="24">
          <cell r="I24">
            <v>1209915.0842046498</v>
          </cell>
        </row>
        <row r="30">
          <cell r="I30">
            <v>-6700.5806500000008</v>
          </cell>
        </row>
        <row r="31">
          <cell r="I31">
            <v>-184474.55105999991</v>
          </cell>
        </row>
        <row r="33">
          <cell r="I33">
            <v>7500</v>
          </cell>
        </row>
        <row r="34">
          <cell r="I34">
            <v>-660512.18855330744</v>
          </cell>
        </row>
        <row r="35">
          <cell r="I35">
            <v>0</v>
          </cell>
        </row>
        <row r="36">
          <cell r="I36">
            <v>366372.68287999998</v>
          </cell>
        </row>
        <row r="38">
          <cell r="I38">
            <v>-708782.75179000001</v>
          </cell>
        </row>
        <row r="45">
          <cell r="I45">
            <v>-107493.01664599997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RowHeight="15.75" customHeight="1" x14ac:dyDescent="0.25"/>
  <cols>
    <col min="1" max="1" width="0" hidden="1" customWidth="1"/>
    <col min="2" max="2" width="44.140625" customWidth="1"/>
    <col min="3" max="13" width="16.7109375" hidden="1" customWidth="1"/>
    <col min="14" max="22" width="16.7109375" customWidth="1"/>
  </cols>
  <sheetData>
    <row r="2" spans="2:22" ht="15.75" customHeight="1" x14ac:dyDescent="0.3">
      <c r="B2" s="1" t="s">
        <v>30</v>
      </c>
      <c r="T2" s="7"/>
    </row>
    <row r="3" spans="2:22" ht="15.75" customHeight="1" x14ac:dyDescent="0.25">
      <c r="P3" s="6"/>
      <c r="Q3" s="6"/>
      <c r="R3" s="6"/>
      <c r="S3" s="6"/>
      <c r="T3" s="6"/>
      <c r="U3" s="8"/>
      <c r="V3" s="6"/>
    </row>
    <row r="4" spans="2:22" ht="15.75" customHeight="1" x14ac:dyDescent="0.25">
      <c r="V4" t="s">
        <v>11</v>
      </c>
    </row>
    <row r="5" spans="2:22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</row>
    <row r="6" spans="2:22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'[7]8.ОФР'!$I$12</f>
        <v>9800445.0892046485</v>
      </c>
    </row>
    <row r="7" spans="2:22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'[7]8.ОФР'!$I$18*-1</f>
        <v>8590530.004999999</v>
      </c>
    </row>
    <row r="8" spans="2:22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'[7]8.ОФР'!$I$24</f>
        <v>1209915.0842046498</v>
      </c>
    </row>
    <row r="9" spans="2:22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'[7]8.ОФР'!$I$30*-1+'[7]8.ОФР'!$I$31*-1</f>
        <v>191175.1317099999</v>
      </c>
    </row>
    <row r="10" spans="2:22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'[7]8.ОФР'!$I$33+'[7]8.ОФР'!$I$34+'[7]8.ОФР'!$I$35+'[7]8.ОФР'!$I$36+'[7]8.ОФР'!$I$38</f>
        <v>-995422.25746330747</v>
      </c>
    </row>
    <row r="11" spans="2:22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>R8-R9+R10</f>
        <v>569919.76381970919</v>
      </c>
      <c r="S11" s="5">
        <f>S8-S9+S10</f>
        <v>695915.29652481072</v>
      </c>
      <c r="T11" s="5">
        <f>T8-T9+T10</f>
        <v>334468.33656877116</v>
      </c>
      <c r="U11" s="5">
        <f>U8-U9+U10</f>
        <v>-111482.8303165398</v>
      </c>
      <c r="V11" s="5">
        <f>V8-V9+V10</f>
        <v>23317.695031342446</v>
      </c>
    </row>
    <row r="12" spans="2:22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-119339.99069000002</v>
      </c>
      <c r="V12" s="5">
        <f>'[7]8.ОФР'!$I$45*-1</f>
        <v>107493.01664599997</v>
      </c>
    </row>
    <row r="13" spans="2:22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2">(N11-N12)</f>
        <v>22722.589169354003</v>
      </c>
      <c r="O13" s="5">
        <f t="shared" si="2"/>
        <v>3597.8935998957604</v>
      </c>
      <c r="P13" s="5">
        <f t="shared" ref="P13:Q13" si="3">(P11-P12)</f>
        <v>1482315.8072363201</v>
      </c>
      <c r="Q13" s="5">
        <f t="shared" si="3"/>
        <v>-997197.91379164858</v>
      </c>
      <c r="R13" s="5">
        <f>(R11-R12)</f>
        <v>441679.6708897092</v>
      </c>
      <c r="S13" s="5">
        <f>(S11-S12)</f>
        <v>522342.75250481075</v>
      </c>
      <c r="T13" s="5">
        <f>(T11-T12)</f>
        <v>149831.27521877104</v>
      </c>
      <c r="U13" s="5">
        <f>(U11-U12)</f>
        <v>7857.1603734602249</v>
      </c>
      <c r="V13" s="5">
        <f>(V11-V12)</f>
        <v>-84175.321614657529</v>
      </c>
    </row>
  </sheetData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2019-02-20T05:42:06Z</dcterms:modified>
</cp:coreProperties>
</file>